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amal\Desktop\Accela Trueup\"/>
    </mc:Choice>
  </mc:AlternateContent>
  <xr:revisionPtr revIDLastSave="0" documentId="13_ncr:1_{7F8D0569-1891-48EF-8302-A672D02C9610}" xr6:coauthVersionLast="47" xr6:coauthVersionMax="47" xr10:uidLastSave="{00000000-0000-0000-0000-000000000000}"/>
  <bookViews>
    <workbookView xWindow="1152" yWindow="1152" windowWidth="14544" windowHeight="8100" xr2:uid="{A284E85A-7411-41AE-A1F7-472A9312D1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L4" i="1"/>
  <c r="M8" i="1"/>
  <c r="M7" i="1"/>
  <c r="M6" i="1"/>
  <c r="M5" i="1"/>
  <c r="M4" i="1"/>
  <c r="K9" i="1"/>
  <c r="K8" i="1"/>
  <c r="K7" i="1"/>
  <c r="K6" i="1"/>
  <c r="K5" i="1"/>
  <c r="K4" i="1"/>
  <c r="I9" i="1"/>
  <c r="I8" i="1"/>
  <c r="I7" i="1"/>
  <c r="I6" i="1"/>
  <c r="I5" i="1"/>
  <c r="I4" i="1"/>
  <c r="J8" i="1"/>
  <c r="J7" i="1"/>
  <c r="J6" i="1"/>
  <c r="J5" i="1"/>
  <c r="J4" i="1"/>
  <c r="H9" i="1"/>
  <c r="F9" i="1"/>
  <c r="F8" i="1"/>
  <c r="F7" i="1"/>
  <c r="F6" i="1"/>
  <c r="F5" i="1"/>
  <c r="F4" i="1"/>
  <c r="G8" i="1"/>
  <c r="G7" i="1"/>
  <c r="G6" i="1"/>
  <c r="G5" i="1"/>
  <c r="G4" i="1"/>
  <c r="E9" i="1"/>
  <c r="E8" i="1"/>
  <c r="E7" i="1"/>
  <c r="E6" i="1"/>
  <c r="E5" i="1"/>
  <c r="E4" i="1"/>
  <c r="D8" i="1"/>
  <c r="D7" i="1"/>
  <c r="D6" i="1"/>
  <c r="D5" i="1"/>
  <c r="D4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<sst xmlns="http://schemas.openxmlformats.org/spreadsheetml/2006/main" count="33" uniqueCount="16">
  <si>
    <t>ESTIMATED FINAL AMOUNTS OWED FY2526</t>
  </si>
  <si>
    <t xml:space="preserve">AA Calcs </t>
  </si>
  <si>
    <t>FY2425 Final count AA licenses</t>
  </si>
  <si>
    <t>Douglas</t>
  </si>
  <si>
    <t>Health</t>
  </si>
  <si>
    <t>Reno</t>
  </si>
  <si>
    <t>Sparks</t>
  </si>
  <si>
    <t>Washoe</t>
  </si>
  <si>
    <t>Totals</t>
  </si>
  <si>
    <t>Option A</t>
  </si>
  <si>
    <t xml:space="preserve">AA Amount Owed by Agency </t>
  </si>
  <si>
    <t>Total by Agency</t>
  </si>
  <si>
    <t>Option B</t>
  </si>
  <si>
    <t>Option C</t>
  </si>
  <si>
    <t>Option D</t>
  </si>
  <si>
    <t>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</si>
</sst>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8" fontId="1" fillId="3" borderId="3" xfId="0" applyNumberFormat="1" applyFont="1" applyFill="1" applyBorder="1"/>
    <xf numFmtId="0" fontId="1" fillId="3" borderId="3" xfId="0" applyFont="1" applyFill="1" applyBorder="1" applyAlignment="1">
      <alignment wrapText="1"/>
    </xf>
    <xf numFmtId="0" fontId="0" fillId="0" borderId="1" xfId="0" applyBorder="1"/>
    <xf numFmtId="0" fontId="0" fillId="4" borderId="1" xfId="0" applyFill="1" applyBorder="1"/>
    <xf numFmtId="164" fontId="0" fillId="0" borderId="1" xfId="0" applyNumberFormat="1" applyBorder="1"/>
    <xf numFmtId="164" fontId="0" fillId="4" borderId="1" xfId="0" applyNumberFormat="1" applyFill="1" applyBorder="1"/>
    <xf numFmtId="164" fontId="0" fillId="0" borderId="0" xfId="0" applyNumberForma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BF83-EDB8-43D1-ADB2-6BE29A86B1F5}">
  <dimension ref="A1:N22"/>
  <sheetViews>
    <sheetView tabSelected="1" workbookViewId="0">
      <selection activeCell="C9" sqref="C9"/>
    </sheetView>
  </sheetViews>
  <sheetFormatPr defaultRowHeight="14.4" x14ac:dyDescent="0.3"/>
  <cols>
    <col min="2" max="2" width="26.6640625" bestFit="1" customWidth="1"/>
    <col min="3" max="3" width="24.44140625" bestFit="1" customWidth="1"/>
    <col min="4" max="4" width="13.77734375" bestFit="1" customWidth="1"/>
    <col min="5" max="5" width="13.88671875" bestFit="1" customWidth="1"/>
    <col min="6" max="6" width="24.44140625" bestFit="1" customWidth="1"/>
    <col min="7" max="7" width="11.109375" bestFit="1" customWidth="1"/>
    <col min="8" max="8" width="13.88671875" bestFit="1" customWidth="1"/>
    <col min="9" max="9" width="24.44140625" bestFit="1" customWidth="1"/>
    <col min="10" max="10" width="11.109375" bestFit="1" customWidth="1"/>
    <col min="11" max="11" width="13.88671875" bestFit="1" customWidth="1"/>
    <col min="12" max="12" width="24.44140625" bestFit="1" customWidth="1"/>
    <col min="13" max="13" width="10.109375" bestFit="1" customWidth="1"/>
    <col min="14" max="14" width="13.88671875" bestFit="1" customWidth="1"/>
  </cols>
  <sheetData>
    <row r="1" spans="1:14" ht="15" thickBot="1" x14ac:dyDescent="0.35">
      <c r="A1" s="1" t="s">
        <v>0</v>
      </c>
    </row>
    <row r="2" spans="1:14" x14ac:dyDescent="0.3">
      <c r="A2" s="2" t="s">
        <v>1</v>
      </c>
      <c r="B2" s="3" t="s">
        <v>2</v>
      </c>
      <c r="C2" s="4" t="s">
        <v>10</v>
      </c>
      <c r="D2" s="5" t="s">
        <v>15</v>
      </c>
      <c r="E2" s="4" t="s">
        <v>11</v>
      </c>
      <c r="F2" s="4" t="s">
        <v>10</v>
      </c>
      <c r="G2" s="5" t="s">
        <v>15</v>
      </c>
      <c r="H2" s="4" t="s">
        <v>11</v>
      </c>
      <c r="I2" s="4" t="s">
        <v>10</v>
      </c>
      <c r="J2" s="5" t="s">
        <v>15</v>
      </c>
      <c r="K2" s="4" t="s">
        <v>11</v>
      </c>
      <c r="L2" s="4" t="s">
        <v>10</v>
      </c>
      <c r="M2" s="5" t="s">
        <v>15</v>
      </c>
      <c r="N2" s="4" t="s">
        <v>11</v>
      </c>
    </row>
    <row r="3" spans="1:14" x14ac:dyDescent="0.3">
      <c r="A3" s="6"/>
      <c r="B3" s="6"/>
      <c r="C3" s="6" t="s">
        <v>9</v>
      </c>
      <c r="D3" s="6" t="s">
        <v>9</v>
      </c>
      <c r="E3" s="7" t="s">
        <v>9</v>
      </c>
      <c r="F3" s="6" t="s">
        <v>12</v>
      </c>
      <c r="G3" s="6" t="s">
        <v>12</v>
      </c>
      <c r="H3" s="7" t="s">
        <v>12</v>
      </c>
      <c r="I3" s="6" t="s">
        <v>13</v>
      </c>
      <c r="J3" s="6" t="s">
        <v>13</v>
      </c>
      <c r="K3" s="7" t="s">
        <v>13</v>
      </c>
      <c r="L3" s="6" t="s">
        <v>14</v>
      </c>
      <c r="M3" s="6" t="s">
        <v>14</v>
      </c>
      <c r="N3" s="7" t="s">
        <v>14</v>
      </c>
    </row>
    <row r="4" spans="1:14" x14ac:dyDescent="0.3">
      <c r="A4" s="6" t="s">
        <v>3</v>
      </c>
      <c r="B4" s="6">
        <v>63</v>
      </c>
      <c r="C4" s="8">
        <f>SUM(B4*2088)</f>
        <v>131544</v>
      </c>
      <c r="D4" s="8">
        <f>SUM(D9/5)</f>
        <v>25127</v>
      </c>
      <c r="E4" s="9">
        <f t="shared" ref="E4:E9" si="0">SUM(C4:D4)</f>
        <v>156671</v>
      </c>
      <c r="F4" s="8">
        <f>SUM(B4*1970)</f>
        <v>124110</v>
      </c>
      <c r="G4" s="8">
        <f>SUM(G9/5)</f>
        <v>23707</v>
      </c>
      <c r="H4" s="9">
        <v>147817</v>
      </c>
      <c r="I4" s="8">
        <f>SUM(B4*1725)</f>
        <v>108675</v>
      </c>
      <c r="J4" s="8">
        <f>SUM(J9/5)</f>
        <v>20758.599999999999</v>
      </c>
      <c r="K4" s="9">
        <f>SUM(I4:J4)</f>
        <v>129433.60000000001</v>
      </c>
      <c r="L4" s="8">
        <f>SUM(B4*1650)</f>
        <v>103950</v>
      </c>
      <c r="M4" s="8">
        <f>SUM(M9/5)</f>
        <v>19856.2</v>
      </c>
      <c r="N4" s="9">
        <v>123806.2</v>
      </c>
    </row>
    <row r="5" spans="1:14" x14ac:dyDescent="0.3">
      <c r="A5" s="6" t="s">
        <v>4</v>
      </c>
      <c r="B5" s="6">
        <v>75</v>
      </c>
      <c r="C5" s="8">
        <f>SUM(B5*2088)</f>
        <v>156600</v>
      </c>
      <c r="D5" s="8">
        <f>SUM(D9/5)</f>
        <v>25127</v>
      </c>
      <c r="E5" s="9">
        <f t="shared" si="0"/>
        <v>181727</v>
      </c>
      <c r="F5" s="8">
        <f>SUM(B5*1970)</f>
        <v>147750</v>
      </c>
      <c r="G5" s="8">
        <f>SUM(G9/5)</f>
        <v>23707</v>
      </c>
      <c r="H5" s="9">
        <v>171457</v>
      </c>
      <c r="I5" s="8">
        <f>SUM(B5*1725)</f>
        <v>129375</v>
      </c>
      <c r="J5" s="8">
        <f>SUM(J9/5)</f>
        <v>20758.599999999999</v>
      </c>
      <c r="K5" s="9">
        <f>SUM(I5:J5)</f>
        <v>150133.6</v>
      </c>
      <c r="L5" s="8">
        <f>SUM(B5*1650)</f>
        <v>123750</v>
      </c>
      <c r="M5" s="8">
        <f>SUM(M9/5)</f>
        <v>19856.2</v>
      </c>
      <c r="N5" s="9">
        <v>143606.20000000001</v>
      </c>
    </row>
    <row r="6" spans="1:14" x14ac:dyDescent="0.3">
      <c r="A6" s="6" t="s">
        <v>5</v>
      </c>
      <c r="B6" s="6">
        <v>199</v>
      </c>
      <c r="C6" s="8">
        <f>SUM(B6*2088)</f>
        <v>415512</v>
      </c>
      <c r="D6" s="8">
        <f>SUM(D9/5)</f>
        <v>25127</v>
      </c>
      <c r="E6" s="9">
        <f t="shared" si="0"/>
        <v>440639</v>
      </c>
      <c r="F6" s="8">
        <f>SUM(B6*1970)</f>
        <v>392030</v>
      </c>
      <c r="G6" s="8">
        <f>SUM(G9/5)</f>
        <v>23707</v>
      </c>
      <c r="H6" s="9">
        <v>415737</v>
      </c>
      <c r="I6" s="8">
        <f>SUM(B6*1725)</f>
        <v>343275</v>
      </c>
      <c r="J6" s="8">
        <f>SUM(J9/5)</f>
        <v>20758.599999999999</v>
      </c>
      <c r="K6" s="9">
        <f>SUM(I6:J6)</f>
        <v>364033.6</v>
      </c>
      <c r="L6" s="8">
        <f>SUM(B6*1650)</f>
        <v>328350</v>
      </c>
      <c r="M6" s="8">
        <f>SUM(M9/5)</f>
        <v>19856.2</v>
      </c>
      <c r="N6" s="9">
        <v>348206.2</v>
      </c>
    </row>
    <row r="7" spans="1:14" x14ac:dyDescent="0.3">
      <c r="A7" s="6" t="s">
        <v>6</v>
      </c>
      <c r="B7" s="6">
        <v>79</v>
      </c>
      <c r="C7" s="8">
        <f>SUM(B7*2088)</f>
        <v>164952</v>
      </c>
      <c r="D7" s="8">
        <f>SUM(D9/5)</f>
        <v>25127</v>
      </c>
      <c r="E7" s="9">
        <f t="shared" si="0"/>
        <v>190079</v>
      </c>
      <c r="F7" s="8">
        <f>SUM(B7*1970)</f>
        <v>155630</v>
      </c>
      <c r="G7" s="8">
        <f>SUM(G9/5)</f>
        <v>23707</v>
      </c>
      <c r="H7" s="9">
        <v>179337</v>
      </c>
      <c r="I7" s="8">
        <f>SUM(B7*1725)</f>
        <v>136275</v>
      </c>
      <c r="J7" s="8">
        <f>SUM(J9/5)</f>
        <v>20758.599999999999</v>
      </c>
      <c r="K7" s="9">
        <f>SUM(I7:J7)</f>
        <v>157033.60000000001</v>
      </c>
      <c r="L7" s="8">
        <f>SUM(B7*1650)</f>
        <v>130350</v>
      </c>
      <c r="M7" s="8">
        <f>SUM(M9/5)</f>
        <v>19856.2</v>
      </c>
      <c r="N7" s="9">
        <v>150206.20000000001</v>
      </c>
    </row>
    <row r="8" spans="1:14" x14ac:dyDescent="0.3">
      <c r="A8" s="6" t="s">
        <v>7</v>
      </c>
      <c r="B8" s="6">
        <v>131</v>
      </c>
      <c r="C8" s="8">
        <f>SUM(B8*2088)</f>
        <v>273528</v>
      </c>
      <c r="D8" s="8">
        <f>SUM(D9/5)</f>
        <v>25127</v>
      </c>
      <c r="E8" s="9">
        <f t="shared" si="0"/>
        <v>298655</v>
      </c>
      <c r="F8" s="8">
        <f>SUM(B8*1970)</f>
        <v>258070</v>
      </c>
      <c r="G8" s="8">
        <f>SUM(G9/5)</f>
        <v>23707</v>
      </c>
      <c r="H8" s="9">
        <v>281777</v>
      </c>
      <c r="I8" s="8">
        <f>SUM(B8*1725)</f>
        <v>225975</v>
      </c>
      <c r="J8" s="8">
        <f>SUM(J9/5)</f>
        <v>20758.599999999999</v>
      </c>
      <c r="K8" s="9">
        <f>SUM(I8:J8)</f>
        <v>246733.6</v>
      </c>
      <c r="L8" s="8">
        <f>SUM(B8*1650)</f>
        <v>216150</v>
      </c>
      <c r="M8" s="8">
        <f>SUM(M9/5)</f>
        <v>19856.2</v>
      </c>
      <c r="N8" s="9">
        <v>236006.2</v>
      </c>
    </row>
    <row r="9" spans="1:14" x14ac:dyDescent="0.3">
      <c r="A9" s="6" t="s">
        <v>8</v>
      </c>
      <c r="B9" s="6">
        <v>547</v>
      </c>
      <c r="C9" s="8">
        <f>SUM(C4:C8)</f>
        <v>1142136</v>
      </c>
      <c r="D9" s="8">
        <v>125635</v>
      </c>
      <c r="E9" s="9">
        <f t="shared" si="0"/>
        <v>1267771</v>
      </c>
      <c r="F9" s="8">
        <f>SUM(F4:F8)</f>
        <v>1077590</v>
      </c>
      <c r="G9" s="8">
        <v>118535</v>
      </c>
      <c r="H9" s="9">
        <f>SUM(F9:G9)</f>
        <v>1196125</v>
      </c>
      <c r="I9" s="8">
        <f>SUM(I4:I8)</f>
        <v>943575</v>
      </c>
      <c r="J9" s="8">
        <v>103793</v>
      </c>
      <c r="K9" s="9">
        <f>SUM(K4:K8)</f>
        <v>1047368</v>
      </c>
      <c r="L9" s="8">
        <f>SUM(L4:L8)</f>
        <v>902550</v>
      </c>
      <c r="M9" s="8">
        <v>99281</v>
      </c>
      <c r="N9" s="9">
        <v>1001831</v>
      </c>
    </row>
    <row r="15" spans="1:14" x14ac:dyDescent="0.3">
      <c r="A15" s="1"/>
      <c r="B15" s="11"/>
      <c r="C15" s="11"/>
      <c r="D15" s="11"/>
      <c r="E15" s="11"/>
    </row>
    <row r="16" spans="1:14" x14ac:dyDescent="0.3">
      <c r="B16" s="11"/>
      <c r="C16" s="11"/>
      <c r="D16" s="11"/>
      <c r="E16" s="11"/>
    </row>
    <row r="17" spans="1:5" x14ac:dyDescent="0.3">
      <c r="A17" s="1"/>
      <c r="B17" s="10"/>
      <c r="C17" s="10"/>
      <c r="D17" s="10"/>
      <c r="E17" s="10"/>
    </row>
    <row r="18" spans="1:5" x14ac:dyDescent="0.3">
      <c r="A18" s="1"/>
      <c r="B18" s="10"/>
      <c r="C18" s="10"/>
      <c r="D18" s="10"/>
      <c r="E18" s="10"/>
    </row>
    <row r="19" spans="1:5" x14ac:dyDescent="0.3">
      <c r="A19" s="1"/>
      <c r="B19" s="10"/>
      <c r="C19" s="10"/>
      <c r="D19" s="10"/>
      <c r="E19" s="10"/>
    </row>
    <row r="20" spans="1:5" x14ac:dyDescent="0.3">
      <c r="A20" s="1"/>
      <c r="B20" s="10"/>
      <c r="C20" s="10"/>
      <c r="D20" s="10"/>
      <c r="E20" s="10"/>
    </row>
    <row r="21" spans="1:5" x14ac:dyDescent="0.3">
      <c r="A21" s="1"/>
      <c r="B21" s="10"/>
      <c r="C21" s="10"/>
      <c r="D21" s="10"/>
      <c r="E21" s="10"/>
    </row>
    <row r="22" spans="1:5" x14ac:dyDescent="0.3">
      <c r="A22" s="1"/>
      <c r="B22" s="10"/>
      <c r="C22" s="10"/>
      <c r="D22" s="10"/>
      <c r="E22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A4E44411C284A901C1DF4352D563F" ma:contentTypeVersion="15" ma:contentTypeDescription="Create a new document." ma:contentTypeScope="" ma:versionID="58d83de00cdb0e53e63e0b0dfa4e55ce">
  <xsd:schema xmlns:xsd="http://www.w3.org/2001/XMLSchema" xmlns:xs="http://www.w3.org/2001/XMLSchema" xmlns:p="http://schemas.microsoft.com/office/2006/metadata/properties" xmlns:ns2="3832452e-6321-41c8-904b-24b2eaad5973" xmlns:ns3="bc3dc3c5-41ef-4dc8-b504-db9d40f66a26" targetNamespace="http://schemas.microsoft.com/office/2006/metadata/properties" ma:root="true" ma:fieldsID="31524a6f0b9d96c1d5ba583556e46a03" ns2:_="" ns3:_="">
    <xsd:import namespace="3832452e-6321-41c8-904b-24b2eaad5973"/>
    <xsd:import namespace="bc3dc3c5-41ef-4dc8-b504-db9d40f66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2452e-6321-41c8-904b-24b2eaad5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c3c5-41ef-4dc8-b504-db9d40f66a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5a7e687-8fe3-4e76-8a05-f0bf1a72d403}" ma:internalName="TaxCatchAll" ma:showField="CatchAllData" ma:web="bc3dc3c5-41ef-4dc8-b504-db9d40f66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3dc3c5-41ef-4dc8-b504-db9d40f66a26" xsi:nil="true"/>
    <lcf76f155ced4ddcb4097134ff3c332f xmlns="3832452e-6321-41c8-904b-24b2eaad59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D5B049-2764-47A9-94AC-406FA2AAD891}"/>
</file>

<file path=customXml/itemProps2.xml><?xml version="1.0" encoding="utf-8"?>
<ds:datastoreItem xmlns:ds="http://schemas.openxmlformats.org/officeDocument/2006/customXml" ds:itemID="{F8B1F207-A239-459B-856E-382F56C95DE5}"/>
</file>

<file path=customXml/itemProps3.xml><?xml version="1.0" encoding="utf-8"?>
<ds:datastoreItem xmlns:ds="http://schemas.openxmlformats.org/officeDocument/2006/customXml" ds:itemID="{70CB5CB7-E9F2-475E-9A64-FCCAD1CF09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Kamal, Sharmin</dc:creator>
  <cp:lastModifiedBy>Kamal, Sharmin</cp:lastModifiedBy>
  <dcterms:created xsi:type="dcterms:W3CDTF">2024-12-09T21:07:51Z</dcterms:created>
  <dcterms:modified xsi:type="dcterms:W3CDTF">2024-12-12T20:33:40Z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0x010100CA2A4E44411C284A901C1DF4352D563F</vt:lpwstr>
  </property>
</Properties>
</file>